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480" windowHeight="9920" activeTab="0"/>
  </bookViews>
  <sheets>
    <sheet name="Option 1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<sst xmlns="http://schemas.openxmlformats.org/spreadsheetml/2006/main" count="31" uniqueCount="25">
  <si>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Unit</t>
  </si>
  <si>
    <t>Quantity</t>
  </si>
  <si>
    <t>Unit Cost</t>
  </si>
  <si>
    <t>Total Cost</t>
  </si>
  <si>
    <t>LS</t>
  </si>
  <si>
    <t>Description</t>
  </si>
  <si>
    <t>Project Sub Total</t>
  </si>
  <si>
    <t>Project Total Option 1</t>
  </si>
  <si>
    <t>4"Loam Topsoil Seed and Mulch</t>
  </si>
  <si>
    <t>Drainage</t>
  </si>
  <si>
    <t>OPINION OF MOST PROBABLE COST OF CONSTRUCTION</t>
  </si>
  <si>
    <t>Option 1</t>
  </si>
  <si>
    <t>Clearing</t>
  </si>
  <si>
    <t>site pave</t>
  </si>
  <si>
    <t>site gravel</t>
  </si>
  <si>
    <t>site grass</t>
  </si>
  <si>
    <t>Processing/Receiving/Storage Building</t>
  </si>
  <si>
    <t>Engineering and Permitting (15%)</t>
  </si>
  <si>
    <t>Site Preparation (includes fill, 2' of gravel, 5" pavement)</t>
  </si>
  <si>
    <t>Equipment pricing not included</t>
  </si>
  <si>
    <t>MARION TRANSFER FACILITY - PROPOSED RECYCLING CENTER</t>
  </si>
  <si>
    <t>11/8/2011- REVISED 12/13/2011</t>
  </si>
  <si>
    <t>Contingency (15%)</t>
  </si>
  <si>
    <t>Reroute Coast of Maine Organics Power Line</t>
  </si>
  <si>
    <t>New Well-Abandon Existing Well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</si>
</sst>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  <numFmt numFmtId="167" formatCode="[$-409]dddd\,\ mmmm\ dd\,\ yyyy"/>
    <numFmt numFmtId="168" formatCode="[$-409]mmmm\ d\,\ yyyy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" fillId="32" borderId="7" applyNumberFormat="0" applyFont="0" applyAlignment="0" applyProtection="0"/>
    <xf numFmtId="0" fontId="31" fillId="27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1" fillId="0" borderId="11" xfId="0" applyNumberFormat="1" applyFont="1" applyBorder="1" applyAlignment="1">
      <alignment/>
    </xf>
    <xf numFmtId="164" fontId="1" fillId="0" borderId="10" xfId="44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164" fontId="0" fillId="0" borderId="10" xfId="0" applyNumberFormat="1" applyBorder="1" applyAlignment="1">
      <alignment/>
    </xf>
    <xf numFmtId="44" fontId="1" fillId="0" borderId="10" xfId="44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165" fontId="2" fillId="0" borderId="12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0" fontId="33" fillId="0" borderId="0" xfId="0" applyFont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14" fontId="33" fillId="0" borderId="0" xfId="0" applyNumberFormat="1" applyFont="1" applyBorder="1" applyAlignment="1">
      <alignment horizontal="left"/>
    </xf>
    <xf numFmtId="164" fontId="0" fillId="0" borderId="14" xfId="0" applyNumberFormat="1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44" fontId="1" fillId="0" borderId="12" xfId="44" applyFont="1" applyBorder="1" applyAlignment="1">
      <alignment/>
    </xf>
    <xf numFmtId="164" fontId="1" fillId="0" borderId="12" xfId="44" applyNumberFormat="1" applyFont="1" applyBorder="1" applyAlignment="1">
      <alignment/>
    </xf>
    <xf numFmtId="44" fontId="1" fillId="0" borderId="13" xfId="44" applyFont="1" applyBorder="1" applyAlignment="1">
      <alignment/>
    </xf>
    <xf numFmtId="164" fontId="1" fillId="0" borderId="13" xfId="44" applyNumberFormat="1" applyFont="1" applyBorder="1" applyAlignment="1">
      <alignment/>
    </xf>
    <xf numFmtId="168" fontId="33" fillId="0" borderId="0" xfId="0" applyNumberFormat="1" applyFont="1" applyBorder="1" applyAlignment="1">
      <alignment horizontal="left"/>
    </xf>
    <xf numFmtId="0" fontId="2" fillId="0" borderId="0" xfId="0" applyFont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20" xfId="0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A1" sqref="A1"/>
    </sheetView>
  </sheetViews>
  <sheetFormatPr defaultColWidth="8.8515625" defaultRowHeight="15"/>
  <cols>
    <col min="1" max="1" width="50.7109375" style="8" customWidth="1"/>
    <col min="2" max="2" width="5.421875" style="0" customWidth="1"/>
    <col min="3" max="3" width="8.8515625" style="0" customWidth="1"/>
    <col min="4" max="4" width="12.421875" style="3" bestFit="1" customWidth="1"/>
    <col min="5" max="5" width="11.7109375" style="2" customWidth="1"/>
  </cols>
  <sheetData>
    <row r="1" ht="15" customHeight="1">
      <c r="A1" s="16" t="s">
        <v>20</v>
      </c>
    </row>
    <row r="2" ht="15" customHeight="1">
      <c r="A2" s="11" t="s">
        <v>10</v>
      </c>
    </row>
    <row r="3" ht="13.5">
      <c r="A3" s="31" t="s">
        <v>21</v>
      </c>
    </row>
    <row r="4" ht="13.5">
      <c r="A4" s="22"/>
    </row>
    <row r="5" ht="13.5">
      <c r="A5" s="22" t="s">
        <v>11</v>
      </c>
    </row>
    <row r="6" spans="1:5" ht="15" thickBot="1">
      <c r="A6" s="12" t="s">
        <v>5</v>
      </c>
      <c r="B6" s="13" t="s">
        <v>0</v>
      </c>
      <c r="C6" s="13" t="s">
        <v>1</v>
      </c>
      <c r="D6" s="14" t="s">
        <v>2</v>
      </c>
      <c r="E6" s="15" t="s">
        <v>3</v>
      </c>
    </row>
    <row r="7" spans="1:5" ht="15" thickTop="1">
      <c r="A7" s="7" t="s">
        <v>12</v>
      </c>
      <c r="B7" s="1" t="s">
        <v>4</v>
      </c>
      <c r="C7" s="19">
        <v>1</v>
      </c>
      <c r="D7" s="10">
        <v>3500</v>
      </c>
      <c r="E7" s="6">
        <f aca="true" t="shared" si="0" ref="E7:E13">C7*D7</f>
        <v>3500</v>
      </c>
    </row>
    <row r="8" spans="1:5" ht="15" customHeight="1">
      <c r="A8" s="7" t="s">
        <v>18</v>
      </c>
      <c r="B8" s="1" t="s">
        <v>4</v>
      </c>
      <c r="C8" s="19">
        <v>1</v>
      </c>
      <c r="D8" s="10">
        <v>175000</v>
      </c>
      <c r="E8" s="6">
        <f t="shared" si="0"/>
        <v>175000</v>
      </c>
    </row>
    <row r="9" spans="1:6" ht="13.5">
      <c r="A9" s="7" t="s">
        <v>9</v>
      </c>
      <c r="B9" s="1" t="s">
        <v>4</v>
      </c>
      <c r="C9" s="19">
        <v>1</v>
      </c>
      <c r="D9" s="10">
        <v>5000</v>
      </c>
      <c r="E9" s="6">
        <f t="shared" si="0"/>
        <v>5000</v>
      </c>
      <c r="F9" s="21"/>
    </row>
    <row r="10" spans="1:11" ht="13.5">
      <c r="A10" s="17" t="s">
        <v>16</v>
      </c>
      <c r="B10" s="18" t="s">
        <v>4</v>
      </c>
      <c r="C10" s="20">
        <v>1</v>
      </c>
      <c r="D10" s="10">
        <v>500000</v>
      </c>
      <c r="E10" s="6">
        <f t="shared" si="0"/>
        <v>500000</v>
      </c>
      <c r="H10" t="s">
        <v>13</v>
      </c>
      <c r="I10">
        <v>26000</v>
      </c>
      <c r="J10">
        <f>I10/9</f>
        <v>2888.8888888888887</v>
      </c>
      <c r="K10">
        <f>J10*0.055*5*110</f>
        <v>87388.88888888889</v>
      </c>
    </row>
    <row r="11" spans="1:11" ht="13.5">
      <c r="A11" s="17" t="s">
        <v>23</v>
      </c>
      <c r="B11" s="18" t="s">
        <v>4</v>
      </c>
      <c r="C11" s="20">
        <v>1</v>
      </c>
      <c r="D11" s="29">
        <v>12000</v>
      </c>
      <c r="E11" s="30">
        <f t="shared" si="0"/>
        <v>12000</v>
      </c>
      <c r="H11" t="s">
        <v>14</v>
      </c>
      <c r="I11">
        <v>38300</v>
      </c>
      <c r="J11">
        <f>I11*2/27</f>
        <v>2837.037037037037</v>
      </c>
      <c r="K11">
        <f>J11*30</f>
        <v>85111.11111111111</v>
      </c>
    </row>
    <row r="12" spans="1:5" ht="13.5">
      <c r="A12" s="17" t="s">
        <v>24</v>
      </c>
      <c r="B12" s="18" t="s">
        <v>4</v>
      </c>
      <c r="C12" s="20">
        <v>1</v>
      </c>
      <c r="D12" s="29">
        <v>6500</v>
      </c>
      <c r="E12" s="30">
        <f t="shared" si="0"/>
        <v>6500</v>
      </c>
    </row>
    <row r="13" spans="1:11" ht="15" thickBot="1">
      <c r="A13" s="24" t="s">
        <v>8</v>
      </c>
      <c r="B13" s="25" t="s">
        <v>4</v>
      </c>
      <c r="C13" s="26">
        <v>1</v>
      </c>
      <c r="D13" s="27">
        <v>10000</v>
      </c>
      <c r="E13" s="28">
        <f t="shared" si="0"/>
        <v>10000</v>
      </c>
      <c r="H13" t="s">
        <v>15</v>
      </c>
      <c r="I13">
        <v>11115</v>
      </c>
      <c r="J13">
        <f>I13*0.3333/27</f>
        <v>137.2085</v>
      </c>
      <c r="K13">
        <f>J13*40</f>
        <v>5488.339999999999</v>
      </c>
    </row>
    <row r="14" spans="1:5" ht="15" customHeight="1" thickTop="1">
      <c r="A14" s="33" t="s">
        <v>6</v>
      </c>
      <c r="B14" s="34"/>
      <c r="C14" s="34"/>
      <c r="D14" s="35"/>
      <c r="E14" s="5">
        <f>SUM(E7:E13)</f>
        <v>712000</v>
      </c>
    </row>
    <row r="15" spans="1:5" ht="15" customHeight="1">
      <c r="A15" s="36" t="s">
        <v>22</v>
      </c>
      <c r="B15" s="36"/>
      <c r="C15" s="36"/>
      <c r="D15" s="36"/>
      <c r="E15" s="9">
        <f>MROUND(0.15*E14,100)</f>
        <v>106800</v>
      </c>
    </row>
    <row r="16" spans="1:5" ht="15" customHeight="1" thickBot="1">
      <c r="A16" s="37" t="s">
        <v>17</v>
      </c>
      <c r="B16" s="38"/>
      <c r="C16" s="38"/>
      <c r="D16" s="39"/>
      <c r="E16" s="23">
        <f>MROUND(0.15*E14,100)</f>
        <v>106800</v>
      </c>
    </row>
    <row r="17" spans="1:5" ht="13.5">
      <c r="A17" s="32" t="s">
        <v>7</v>
      </c>
      <c r="E17" s="4">
        <f>SUM(E14:E16)</f>
        <v>925600</v>
      </c>
    </row>
    <row r="19" ht="13.5">
      <c r="A19" s="8" t="s">
        <v>19</v>
      </c>
    </row>
  </sheetData>
  <sheetProtection/>
  <mergeCells count="3">
    <mergeCell ref="A14:D14"/>
    <mergeCell ref="A15:D15"/>
    <mergeCell ref="A16:D16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Chip Haskell</dc:creator>
  <cp:keywords/>
  <dc:description/>
  <cp:lastModifiedBy>Judy East</cp:lastModifiedBy>
  <cp:lastPrinted>2011-12-21T19:07:23Z</cp:lastPrinted>
  <dcterms:created xsi:type="dcterms:W3CDTF">2009-12-23T19:52:27Z</dcterms:created>
  <dcterms:modified xsi:type="dcterms:W3CDTF">2011-12-22T17:14:09Z</dcterms:modified>
  <cp:category/>
  <cp:version/>
  <cp:contentType/>
  <cp:contentStatus/>
</cp:coreProperties>
</file>